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Задание1" sheetId="1" r:id="rId1"/>
    <sheet name="Задание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<sst xmlns="http://schemas.openxmlformats.org/spreadsheetml/2006/main" count="40" uniqueCount="38">
  <si>
    <t>Калькуляция</t>
  </si>
  <si>
    <t>№</t>
  </si>
  <si>
    <t>п./п.</t>
  </si>
  <si>
    <t>Наименование статей затрат</t>
  </si>
  <si>
    <t>Сырьё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</si>
  <si>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</si>
  <si>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</si>
  <si>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</si>
  <si>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 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</si>
  <si>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</si>
  <si>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</si>
  <si>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</si>
  <si>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</si>
  <si>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Произведённая себестоимость</t>
  </si>
  <si>
    <t>Норматив рентабельности</t>
  </si>
  <si>
    <t>Прибыль</t>
  </si>
  <si>
    <t>Оптовая цена</t>
  </si>
  <si>
    <t>Материальные затраты</t>
  </si>
  <si>
    <t>Добавленная стоимость</t>
  </si>
  <si>
    <t>НДС</t>
  </si>
  <si>
    <t>Оптовая цена с НДС</t>
  </si>
  <si>
    <t>Отчисления в фонд жил. Стр-ва</t>
  </si>
  <si>
    <t>Отпускная цена</t>
  </si>
  <si>
    <t>Экономист________Иванова В. B.</t>
  </si>
  <si>
    <r>
      <t>Наименование продукции</t>
    </r>
    <r>
      <rPr>
        <i/>
        <sz val="12"/>
        <rFont val="Times New Roman"/>
        <family val="1"/>
      </rPr>
      <t xml:space="preserve"> ваза</t>
    </r>
  </si>
  <si>
    <r>
      <t xml:space="preserve">Калькуляционная единица </t>
    </r>
    <r>
      <rPr>
        <i/>
        <sz val="12"/>
        <rFont val="Times New Roman"/>
        <family val="1"/>
      </rPr>
      <t>штука</t>
    </r>
  </si>
  <si>
    <t>Приближённое решение уравнения F(x)=0 методом половинного деления</t>
  </si>
  <si>
    <t>Исходные данные</t>
  </si>
  <si>
    <t>Результаты вычислений</t>
  </si>
  <si>
    <t>a</t>
  </si>
  <si>
    <t>b</t>
  </si>
  <si>
    <t>N</t>
  </si>
  <si>
    <t>h</t>
  </si>
  <si>
    <t>x</t>
  </si>
  <si>
    <t>F(x)</t>
  </si>
  <si>
    <t>Погрешность</t>
  </si>
  <si>
    <t>Приближённое значение корня</t>
  </si>
  <si>
    <t>Результат подстановки приближённого
значения корня в уравнение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</si>
</sst>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E15" sqref="E15"/>
    </sheetView>
  </sheetViews>
  <sheetFormatPr defaultColWidth="9.00390625" defaultRowHeight="12.75"/>
  <cols>
    <col min="1" max="1" width="22.125" style="0" customWidth="1"/>
    <col min="2" max="2" width="35.625" style="0" customWidth="1"/>
    <col min="3" max="3" width="27.75390625" style="0" customWidth="1"/>
  </cols>
  <sheetData>
    <row r="1" spans="1:4" ht="15.75">
      <c r="A1" s="15" t="s">
        <v>0</v>
      </c>
      <c r="B1" s="15"/>
      <c r="C1" s="15"/>
      <c r="D1" s="2"/>
    </row>
    <row r="2" spans="1:4" ht="21" customHeight="1">
      <c r="A2" s="15" t="s">
        <v>24</v>
      </c>
      <c r="B2" s="15"/>
      <c r="C2" s="15"/>
      <c r="D2" s="2"/>
    </row>
    <row r="3" spans="1:4" ht="21" customHeight="1" thickBot="1">
      <c r="A3" s="16" t="s">
        <v>25</v>
      </c>
      <c r="B3" s="16"/>
      <c r="C3" s="16"/>
      <c r="D3" s="2"/>
    </row>
    <row r="4" spans="1:4" ht="18" customHeight="1">
      <c r="A4" s="3" t="s">
        <v>1</v>
      </c>
      <c r="B4" s="17" t="s">
        <v>3</v>
      </c>
      <c r="C4" s="17"/>
      <c r="D4" s="2"/>
    </row>
    <row r="5" spans="1:4" ht="16.5" thickBot="1">
      <c r="A5" s="4" t="s">
        <v>2</v>
      </c>
      <c r="B5" s="18"/>
      <c r="C5" s="18"/>
      <c r="D5" s="2"/>
    </row>
    <row r="6" spans="1:4" ht="16.5" thickBot="1">
      <c r="A6" s="5">
        <v>1</v>
      </c>
      <c r="B6" s="1" t="s">
        <v>4</v>
      </c>
      <c r="C6" s="8">
        <v>350000</v>
      </c>
      <c r="D6" s="2"/>
    </row>
    <row r="7" spans="1:4" ht="16.5" thickBot="1">
      <c r="A7" s="5">
        <v>2</v>
      </c>
      <c r="B7" s="1" t="s">
        <v>5</v>
      </c>
      <c r="C7" s="8">
        <v>24000</v>
      </c>
      <c r="D7" s="2"/>
    </row>
    <row r="8" spans="1:4" ht="16.5" thickBot="1">
      <c r="A8" s="5">
        <v>3</v>
      </c>
      <c r="B8" s="1" t="s">
        <v>6</v>
      </c>
      <c r="C8" s="8">
        <f>0.1*C7</f>
        <v>2400</v>
      </c>
      <c r="D8" s="2"/>
    </row>
    <row r="9" spans="1:4" ht="16.5" thickBot="1">
      <c r="A9" s="5">
        <v>4</v>
      </c>
      <c r="B9" s="1" t="s">
        <v>7</v>
      </c>
      <c r="C9" s="8">
        <f>0.01*(C8+C7)</f>
        <v>264</v>
      </c>
      <c r="D9" s="2"/>
    </row>
    <row r="10" spans="1:4" ht="16.5" thickBot="1">
      <c r="A10" s="5">
        <v>5</v>
      </c>
      <c r="B10" s="1" t="s">
        <v>8</v>
      </c>
      <c r="C10" s="8">
        <f>0.35*(C8+C7)</f>
        <v>9240</v>
      </c>
      <c r="D10" s="2"/>
    </row>
    <row r="11" spans="1:4" ht="16.5" thickBot="1">
      <c r="A11" s="5">
        <v>6</v>
      </c>
      <c r="B11" s="1" t="s">
        <v>9</v>
      </c>
      <c r="C11" s="8">
        <f>0.08*(C8+C7)</f>
        <v>2112</v>
      </c>
      <c r="D11" s="2"/>
    </row>
    <row r="12" spans="1:4" ht="16.5" thickBot="1">
      <c r="A12" s="5">
        <v>7</v>
      </c>
      <c r="B12" s="1" t="s">
        <v>10</v>
      </c>
      <c r="C12" s="8">
        <f>0.05*(C7+C8)</f>
        <v>1320</v>
      </c>
      <c r="D12" s="2"/>
    </row>
    <row r="13" spans="1:4" ht="16.5" thickBot="1">
      <c r="A13" s="5">
        <v>8</v>
      </c>
      <c r="B13" s="1" t="s">
        <v>11</v>
      </c>
      <c r="C13" s="8">
        <f>0.01*C18</f>
        <v>5931.9474216380195</v>
      </c>
      <c r="D13" s="2"/>
    </row>
    <row r="14" spans="1:4" ht="16.5" thickBot="1">
      <c r="A14" s="5">
        <v>9</v>
      </c>
      <c r="B14" s="1" t="s">
        <v>12</v>
      </c>
      <c r="C14" s="8">
        <f>6*C7</f>
        <v>144000</v>
      </c>
      <c r="D14" s="2"/>
    </row>
    <row r="15" spans="1:4" ht="16.5" thickBot="1">
      <c r="A15" s="4">
        <v>10</v>
      </c>
      <c r="B15" s="6" t="s">
        <v>13</v>
      </c>
      <c r="C15" s="8">
        <f>SUM(C6:C14)</f>
        <v>539267.9474216381</v>
      </c>
      <c r="D15" s="2"/>
    </row>
    <row r="16" spans="1:4" ht="16.5" thickBot="1">
      <c r="A16" s="5">
        <v>11</v>
      </c>
      <c r="B16" s="1" t="s">
        <v>14</v>
      </c>
      <c r="C16" s="9">
        <v>0.1</v>
      </c>
      <c r="D16" s="2"/>
    </row>
    <row r="17" spans="1:4" ht="16.5" thickBot="1">
      <c r="A17" s="5">
        <v>12</v>
      </c>
      <c r="B17" s="1" t="s">
        <v>15</v>
      </c>
      <c r="C17" s="8">
        <f>C15*C16</f>
        <v>53926.79474216381</v>
      </c>
      <c r="D17" s="2"/>
    </row>
    <row r="18" spans="1:4" ht="16.5" thickBot="1">
      <c r="A18" s="4">
        <v>13</v>
      </c>
      <c r="B18" s="6" t="s">
        <v>16</v>
      </c>
      <c r="C18" s="8">
        <f>C15+C17</f>
        <v>593194.7421638019</v>
      </c>
      <c r="D18" s="2"/>
    </row>
    <row r="19" spans="1:4" ht="16.5" thickBot="1">
      <c r="A19" s="5">
        <v>14</v>
      </c>
      <c r="B19" s="1" t="s">
        <v>17</v>
      </c>
      <c r="C19" s="8">
        <f>C6+C11+C12+C13+0.26*C14</f>
        <v>396803.947421638</v>
      </c>
      <c r="D19" s="2"/>
    </row>
    <row r="20" spans="1:4" ht="16.5" thickBot="1">
      <c r="A20" s="5">
        <v>15</v>
      </c>
      <c r="B20" s="1" t="s">
        <v>18</v>
      </c>
      <c r="C20" s="8">
        <f>C18-C19</f>
        <v>196390.7947421639</v>
      </c>
      <c r="D20" s="2"/>
    </row>
    <row r="21" spans="1:4" ht="16.5" thickBot="1">
      <c r="A21" s="5">
        <v>16</v>
      </c>
      <c r="B21" s="1" t="s">
        <v>19</v>
      </c>
      <c r="C21" s="8">
        <f>0.2*C20</f>
        <v>39278.158948432785</v>
      </c>
      <c r="D21" s="2"/>
    </row>
    <row r="22" spans="1:4" ht="16.5" thickBot="1">
      <c r="A22" s="5">
        <v>17</v>
      </c>
      <c r="B22" s="1" t="s">
        <v>20</v>
      </c>
      <c r="C22" s="8">
        <f>C18+C21</f>
        <v>632472.9011122347</v>
      </c>
      <c r="D22" s="2"/>
    </row>
    <row r="23" spans="1:4" ht="16.5" thickBot="1">
      <c r="A23" s="5">
        <v>18</v>
      </c>
      <c r="B23" s="1" t="s">
        <v>21</v>
      </c>
      <c r="C23" s="8">
        <f>0.005*C24</f>
        <v>3178.2557844835915</v>
      </c>
      <c r="D23" s="2"/>
    </row>
    <row r="24" spans="1:4" ht="16.5" thickBot="1">
      <c r="A24" s="4">
        <v>19</v>
      </c>
      <c r="B24" s="6" t="s">
        <v>22</v>
      </c>
      <c r="C24" s="8">
        <f>C22+C23</f>
        <v>635651.1568967183</v>
      </c>
      <c r="D24" s="2"/>
    </row>
    <row r="25" ht="13.5" customHeight="1"/>
    <row r="26" ht="15.75">
      <c r="B26" s="7" t="s">
        <v>23</v>
      </c>
    </row>
  </sheetData>
  <mergeCells count="5">
    <mergeCell ref="A1:C1"/>
    <mergeCell ref="A2:C2"/>
    <mergeCell ref="A3:C3"/>
    <mergeCell ref="B4:B5"/>
    <mergeCell ref="C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14.625" style="0" customWidth="1"/>
    <col min="2" max="2" width="25.75390625" style="0" customWidth="1"/>
    <col min="3" max="3" width="17.25390625" style="0" customWidth="1"/>
    <col min="4" max="4" width="19.875" style="0" customWidth="1"/>
  </cols>
  <sheetData>
    <row r="1" spans="1:4" ht="12.75">
      <c r="A1" s="21" t="s">
        <v>26</v>
      </c>
      <c r="B1" s="21"/>
      <c r="C1" s="21"/>
      <c r="D1" s="21"/>
    </row>
    <row r="2" spans="1:4" ht="12.75">
      <c r="A2" s="21" t="s">
        <v>27</v>
      </c>
      <c r="B2" s="21"/>
      <c r="C2" s="21" t="s">
        <v>28</v>
      </c>
      <c r="D2" s="21"/>
    </row>
    <row r="3" spans="1:4" ht="12.75">
      <c r="A3" s="10" t="s">
        <v>29</v>
      </c>
      <c r="B3" s="12">
        <v>0.707996</v>
      </c>
      <c r="C3" s="10" t="s">
        <v>33</v>
      </c>
      <c r="D3" s="10" t="s">
        <v>34</v>
      </c>
    </row>
    <row r="4" spans="1:4" ht="12.75">
      <c r="A4" s="10" t="s">
        <v>30</v>
      </c>
      <c r="B4" s="13">
        <v>0.7080044</v>
      </c>
      <c r="C4">
        <f>B3</f>
        <v>0.707996</v>
      </c>
      <c r="D4" s="14">
        <f>COS(C4+0.5)-C4^3</f>
        <v>4.768699927160114E-06</v>
      </c>
    </row>
    <row r="5" spans="1:4" ht="12.75">
      <c r="A5" s="10" t="s">
        <v>31</v>
      </c>
      <c r="B5" s="13">
        <v>10</v>
      </c>
      <c r="C5">
        <f>C4+$B$6</f>
        <v>0.70799684</v>
      </c>
      <c r="D5" s="14">
        <f aca="true" t="shared" si="0" ref="D5:D14">COS(C5+0.5)-C5^3</f>
        <v>2.7202056918640416E-06</v>
      </c>
    </row>
    <row r="6" spans="1:4" ht="12.75">
      <c r="A6" s="10" t="s">
        <v>32</v>
      </c>
      <c r="B6" s="13">
        <f>(B4-B3)/B5</f>
        <v>8.400000000019503E-07</v>
      </c>
      <c r="C6">
        <f aca="true" t="shared" si="1" ref="C6:C14">C5+$B$6</f>
        <v>0.70799768</v>
      </c>
      <c r="D6" s="14">
        <f t="shared" si="0"/>
        <v>6.717082083884662E-07</v>
      </c>
    </row>
    <row r="7" spans="1:4" ht="12.75">
      <c r="A7" s="10" t="s">
        <v>35</v>
      </c>
      <c r="B7" s="13">
        <v>0.0001</v>
      </c>
      <c r="C7">
        <f t="shared" si="1"/>
        <v>0.70799852</v>
      </c>
      <c r="D7" s="14">
        <f t="shared" si="0"/>
        <v>-1.376792522433945E-06</v>
      </c>
    </row>
    <row r="8" spans="3:4" ht="12.75">
      <c r="C8">
        <f t="shared" si="1"/>
        <v>0.70799936</v>
      </c>
      <c r="D8" s="14">
        <f t="shared" si="0"/>
        <v>-3.4252965015468817E-06</v>
      </c>
    </row>
    <row r="9" spans="3:4" ht="12.75">
      <c r="C9">
        <f t="shared" si="1"/>
        <v>0.7080002</v>
      </c>
      <c r="D9" s="14">
        <f t="shared" si="0"/>
        <v>-5.473803728006654E-06</v>
      </c>
    </row>
    <row r="10" spans="1:4" ht="12.75">
      <c r="A10" s="21" t="s">
        <v>36</v>
      </c>
      <c r="B10" s="21"/>
      <c r="C10">
        <f t="shared" si="1"/>
        <v>0.70800104</v>
      </c>
      <c r="D10" s="14">
        <f t="shared" si="0"/>
        <v>-7.522314202701441E-06</v>
      </c>
    </row>
    <row r="11" spans="1:4" ht="12.75">
      <c r="A11" s="10" t="s">
        <v>33</v>
      </c>
      <c r="B11" s="11">
        <f>AVERAGE(C6:C7)</f>
        <v>0.7079981</v>
      </c>
      <c r="C11">
        <f t="shared" si="1"/>
        <v>0.70800188</v>
      </c>
      <c r="D11" s="14">
        <f t="shared" si="0"/>
        <v>-9.570827924687553E-06</v>
      </c>
    </row>
    <row r="12" spans="1:4" ht="12.75">
      <c r="A12" s="19" t="s">
        <v>37</v>
      </c>
      <c r="B12" s="20"/>
      <c r="C12">
        <f t="shared" si="1"/>
        <v>0.70800272</v>
      </c>
      <c r="D12" s="14">
        <f t="shared" si="0"/>
        <v>-1.1619344895019701E-05</v>
      </c>
    </row>
    <row r="13" spans="1:4" ht="12.75">
      <c r="A13" s="20"/>
      <c r="B13" s="20"/>
      <c r="C13">
        <f t="shared" si="1"/>
        <v>0.70800356</v>
      </c>
      <c r="D13" s="14">
        <f t="shared" si="0"/>
        <v>-1.3667865112698685E-05</v>
      </c>
    </row>
    <row r="14" spans="1:4" ht="12.75">
      <c r="A14" s="10" t="s">
        <v>34</v>
      </c>
      <c r="B14" s="11">
        <f>COS(B11+0.5)-B11^3</f>
        <v>-3.5254175106969043E-07</v>
      </c>
      <c r="C14">
        <f t="shared" si="1"/>
        <v>0.7080044</v>
      </c>
      <c r="D14" s="14">
        <f t="shared" si="0"/>
        <v>-1.5716388578557172E-05</v>
      </c>
    </row>
  </sheetData>
  <mergeCells count="5">
    <mergeCell ref="A12:B13"/>
    <mergeCell ref="A1:D1"/>
    <mergeCell ref="A2:B2"/>
    <mergeCell ref="C2:D2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Мирослав</dc:creator>
  <cp:keywords/>
  <dc:description/>
  <cp:lastModifiedBy>Администратор</cp:lastModifiedBy>
  <dcterms:created xsi:type="dcterms:W3CDTF">2008-03-18T20:18:20Z</dcterms:created>
  <dcterms:modified xsi:type="dcterms:W3CDTF">2008-04-01T12:16:27Z</dcterms:modified>
  <cp:category/>
  <cp:version/>
  <cp:contentType/>
  <cp:contentStatus/>
</cp:coreProperties>
</file>