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6"/>
  </bookViews>
  <sheets>
    <sheet name="Задание 1" sheetId="1" r:id="rId1"/>
    <sheet name="Задание 2 и 3" sheetId="2" r:id="rId2"/>
    <sheet name="Задание 1С" sheetId="3" r:id="rId3"/>
    <sheet name="Задание 2С" sheetId="4" r:id="rId4"/>
    <sheet name="Задание 3С" sheetId="5" r:id="rId5"/>
    <sheet name="Задание 4С" sheetId="6" r:id="rId6"/>
    <sheet name="Задание 5С" sheetId="7" r:id="rId7"/>
  </sheets>
  <definedNames/>
  <calcPr fullCalcOnLoad="1"/>
</workbook>
</file>

<file path=xl/sharedStrings.xml><?xml version="1.0" encoding="utf-8"?>
<sst xmlns="http://schemas.openxmlformats.org/spreadsheetml/2006/main" count="108" uniqueCount="70">
  <si>
    <t>Список сотрудников фирмы</t>
  </si>
  <si>
    <t>№ п/п</t>
  </si>
  <si>
    <t>Фамилия</t>
  </si>
  <si>
    <t>Имя</t>
  </si>
  <si>
    <t>Отчество</t>
  </si>
  <si>
    <t>Дата Рождения</t>
  </si>
  <si>
    <t>Дата
Рождения</t>
  </si>
  <si>
    <t>Дата
Зачисления</t>
  </si>
  <si>
    <t>Макаров</t>
  </si>
  <si>
    <t>Петрова</t>
  </si>
  <si>
    <t>Сидоров</t>
  </si>
  <si>
    <t>Милкович</t>
  </si>
  <si>
    <t>Севастоева</t>
  </si>
  <si>
    <t>Оленкин</t>
  </si>
  <si>
    <t>Работенко</t>
  </si>
  <si>
    <t>Должак</t>
  </si>
  <si>
    <t>Лебедько</t>
  </si>
  <si>
    <t>Леманенко</t>
  </si>
  <si>
    <t>Петр</t>
  </si>
  <si>
    <t>Иванович</t>
  </si>
  <si>
    <t>Светлана</t>
  </si>
  <si>
    <t>Игоревна</t>
  </si>
  <si>
    <t>Святослав</t>
  </si>
  <si>
    <t>Петрович</t>
  </si>
  <si>
    <t>Елена</t>
  </si>
  <si>
    <t>Олеговна</t>
  </si>
  <si>
    <t>Ирина</t>
  </si>
  <si>
    <t>Александровна</t>
  </si>
  <si>
    <t>Александр</t>
  </si>
  <si>
    <t>Дмитриевич</t>
  </si>
  <si>
    <t>Олег</t>
  </si>
  <si>
    <t>Юрьевич</t>
  </si>
  <si>
    <t>Анна</t>
  </si>
  <si>
    <t>Константиновна</t>
  </si>
  <si>
    <t>Валентинович</t>
  </si>
  <si>
    <t>Фамилия И.О.</t>
  </si>
  <si>
    <t>Возраст</t>
  </si>
  <si>
    <t>вы родились в год</t>
  </si>
  <si>
    <t>"обезьяны"</t>
  </si>
  <si>
    <t>"петуха"</t>
  </si>
  <si>
    <t>"собаки"</t>
  </si>
  <si>
    <t>"свиньи"</t>
  </si>
  <si>
    <t>"крысы"</t>
  </si>
  <si>
    <t>"быка"</t>
  </si>
  <si>
    <t>"тигра"</t>
  </si>
  <si>
    <t>"кролика"</t>
  </si>
  <si>
    <t>"дракона"</t>
  </si>
  <si>
    <t>"змеи"</t>
  </si>
  <si>
    <t>"лошади"</t>
  </si>
  <si>
    <t>"козы"</t>
  </si>
  <si>
    <t>Стаж 1 способ</t>
  </si>
  <si>
    <t>Стаж 2 способ</t>
  </si>
  <si>
    <t>кол-во фамилий у которых совпадают первая и последняя буквы</t>
  </si>
  <si>
    <t>Ветров</t>
  </si>
  <si>
    <t>сумма цифр</t>
  </si>
  <si>
    <t>Смалов</t>
  </si>
  <si>
    <t>Силов</t>
  </si>
  <si>
    <t>Парников</t>
  </si>
  <si>
    <t>Теплоков</t>
  </si>
  <si>
    <t>Игорчук</t>
  </si>
  <si>
    <t>Слимав</t>
  </si>
  <si>
    <t>Самтанлов</t>
  </si>
  <si>
    <t>Сникин</t>
  </si>
  <si>
    <t>Проскин</t>
  </si>
  <si>
    <t>Далев</t>
  </si>
  <si>
    <t>победитель</t>
  </si>
  <si>
    <t>твыаопрфлодрпалофвтбьавртфырпф ормоврдаоф</t>
  </si>
  <si>
    <t>кол-во букв а</t>
  </si>
  <si>
    <t>Терещенко Мария  Александровна</t>
  </si>
  <si>
    <t>Алексей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</si>
</sst>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d\-mmm\-yy;@"/>
    <numFmt numFmtId="174" formatCode="[$-409]d\-mmm\-yyyy;@"/>
    <numFmt numFmtId="175" formatCode="m/d/yy;@"/>
    <numFmt numFmtId="176" formatCode="m/d/yyyy;@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11" sqref="C11"/>
    </sheetView>
  </sheetViews>
  <sheetFormatPr defaultColWidth="9.140625" defaultRowHeight="12.75"/>
  <cols>
    <col min="1" max="1" width="6.57421875" style="0" customWidth="1"/>
    <col min="2" max="2" width="15.00390625" style="0" customWidth="1"/>
    <col min="3" max="3" width="18.28125" style="0" customWidth="1"/>
    <col min="4" max="4" width="17.57421875" style="0" customWidth="1"/>
    <col min="5" max="5" width="13.57421875" style="0" customWidth="1"/>
    <col min="6" max="6" width="12.140625" style="0" customWidth="1"/>
  </cols>
  <sheetData>
    <row r="1" spans="1:6" ht="12.75">
      <c r="A1" s="12" t="s">
        <v>0</v>
      </c>
      <c r="B1" s="12"/>
      <c r="C1" s="12"/>
      <c r="D1" s="12"/>
      <c r="E1" s="12"/>
      <c r="F1" s="12"/>
    </row>
    <row r="2" spans="1:6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6</v>
      </c>
      <c r="F2" s="3" t="s">
        <v>7</v>
      </c>
    </row>
    <row r="3" spans="1:6" ht="12.75">
      <c r="A3" s="2">
        <v>1</v>
      </c>
      <c r="B3" s="5" t="s">
        <v>8</v>
      </c>
      <c r="C3" s="5" t="s">
        <v>18</v>
      </c>
      <c r="D3" s="5" t="s">
        <v>19</v>
      </c>
      <c r="E3" s="6">
        <v>22042</v>
      </c>
      <c r="F3" s="6">
        <v>36374</v>
      </c>
    </row>
    <row r="4" spans="1:6" ht="12.75">
      <c r="A4" s="2">
        <v>2</v>
      </c>
      <c r="B4" s="5" t="s">
        <v>9</v>
      </c>
      <c r="C4" s="5" t="s">
        <v>20</v>
      </c>
      <c r="D4" s="5" t="s">
        <v>21</v>
      </c>
      <c r="E4" s="6">
        <v>27953</v>
      </c>
      <c r="F4" s="6">
        <v>38415</v>
      </c>
    </row>
    <row r="5" spans="1:6" ht="12.75">
      <c r="A5" s="2">
        <v>3</v>
      </c>
      <c r="B5" s="5" t="s">
        <v>10</v>
      </c>
      <c r="C5" s="5" t="s">
        <v>22</v>
      </c>
      <c r="D5" s="5" t="s">
        <v>23</v>
      </c>
      <c r="E5" s="6">
        <v>20979</v>
      </c>
      <c r="F5" s="6">
        <v>37077</v>
      </c>
    </row>
    <row r="6" spans="1:6" ht="12.75">
      <c r="A6" s="2">
        <v>4</v>
      </c>
      <c r="B6" s="5" t="s">
        <v>11</v>
      </c>
      <c r="C6" s="5" t="s">
        <v>24</v>
      </c>
      <c r="D6" s="5" t="s">
        <v>25</v>
      </c>
      <c r="E6" s="6">
        <v>24689</v>
      </c>
      <c r="F6" s="6">
        <v>36374</v>
      </c>
    </row>
    <row r="7" spans="1:6" ht="12.75">
      <c r="A7" s="2">
        <v>5</v>
      </c>
      <c r="B7" s="5" t="s">
        <v>12</v>
      </c>
      <c r="C7" s="5" t="s">
        <v>26</v>
      </c>
      <c r="D7" s="5" t="s">
        <v>27</v>
      </c>
      <c r="E7" s="6">
        <v>29501</v>
      </c>
      <c r="F7" s="6">
        <v>38232</v>
      </c>
    </row>
    <row r="8" spans="1:6" ht="12.75">
      <c r="A8" s="2">
        <v>6</v>
      </c>
      <c r="B8" s="5" t="s">
        <v>13</v>
      </c>
      <c r="C8" s="5" t="s">
        <v>28</v>
      </c>
      <c r="D8" s="5" t="s">
        <v>29</v>
      </c>
      <c r="E8" s="6">
        <v>20761</v>
      </c>
      <c r="F8" s="6">
        <v>37805</v>
      </c>
    </row>
    <row r="9" spans="1:6" ht="12.75">
      <c r="A9" s="2">
        <v>7</v>
      </c>
      <c r="B9" s="5" t="s">
        <v>14</v>
      </c>
      <c r="C9" s="5" t="s">
        <v>30</v>
      </c>
      <c r="D9" s="5" t="s">
        <v>19</v>
      </c>
      <c r="E9" s="6">
        <v>28648</v>
      </c>
      <c r="F9" s="6">
        <v>36428</v>
      </c>
    </row>
    <row r="10" spans="1:6" ht="12.75">
      <c r="A10" s="2">
        <v>8</v>
      </c>
      <c r="B10" s="5" t="s">
        <v>15</v>
      </c>
      <c r="C10" s="5" t="s">
        <v>69</v>
      </c>
      <c r="D10" s="5" t="s">
        <v>31</v>
      </c>
      <c r="E10" s="6">
        <v>27521</v>
      </c>
      <c r="F10" s="6">
        <v>38563</v>
      </c>
    </row>
    <row r="11" spans="1:6" ht="12.75">
      <c r="A11" s="2">
        <v>9</v>
      </c>
      <c r="B11" s="5" t="s">
        <v>16</v>
      </c>
      <c r="C11" s="5" t="s">
        <v>32</v>
      </c>
      <c r="D11" s="5" t="s">
        <v>33</v>
      </c>
      <c r="E11" s="6">
        <v>23165</v>
      </c>
      <c r="F11" s="6">
        <v>36686</v>
      </c>
    </row>
    <row r="12" spans="1:6" ht="12.75">
      <c r="A12" s="2">
        <v>10</v>
      </c>
      <c r="B12" s="5" t="s">
        <v>17</v>
      </c>
      <c r="C12" s="5" t="s">
        <v>28</v>
      </c>
      <c r="D12" s="5" t="s">
        <v>34</v>
      </c>
      <c r="E12" s="6">
        <v>29195</v>
      </c>
      <c r="F12" s="6">
        <v>38337</v>
      </c>
    </row>
    <row r="14" ht="12.75">
      <c r="A14" t="s">
        <v>0</v>
      </c>
    </row>
    <row r="15" spans="1:6" ht="12.75">
      <c r="A15" t="s">
        <v>1</v>
      </c>
      <c r="B15" t="s">
        <v>35</v>
      </c>
      <c r="C15" t="s">
        <v>36</v>
      </c>
      <c r="D15" t="s">
        <v>50</v>
      </c>
      <c r="E15" t="s">
        <v>51</v>
      </c>
      <c r="F15" s="1"/>
    </row>
    <row r="16" spans="1:6" ht="12.75">
      <c r="A16">
        <v>1</v>
      </c>
      <c r="B16" t="str">
        <f>B3&amp;" "&amp;LEFT(C3,1)&amp;"."&amp;LEFT(D3,1)&amp;"."</f>
        <v>Макаров П.И.</v>
      </c>
      <c r="C16" s="7">
        <f ca="1">YEAR(TODAY())-YEAR(E3)</f>
        <v>47</v>
      </c>
      <c r="D16" s="7">
        <f ca="1">YEAR(TODAY())-YEAR(F3)</f>
        <v>8</v>
      </c>
      <c r="E16" s="7" t="e">
        <f ca="1">TRUNC(_XLL.ДОЛЯГОДА(F3,TODAY(),1))</f>
        <v>#NAME?</v>
      </c>
      <c r="F16" s="7"/>
    </row>
    <row r="17" spans="1:5" ht="12.75">
      <c r="A17">
        <v>2</v>
      </c>
      <c r="B17" t="str">
        <f aca="true" t="shared" si="0" ref="B17:B25">B4&amp;" "&amp;LEFT(C4,1)&amp;"."&amp;LEFT(D4,1)&amp;"."</f>
        <v>Петрова С.И.</v>
      </c>
      <c r="C17" s="7">
        <f aca="true" ca="1" t="shared" si="1" ref="C17:C25">YEAR(TODAY())-YEAR(E4)</f>
        <v>31</v>
      </c>
      <c r="D17" s="7">
        <f aca="true" ca="1" t="shared" si="2" ref="D17:D25">YEAR(TODAY())-YEAR(F4)</f>
        <v>2</v>
      </c>
      <c r="E17" s="7" t="e">
        <f ca="1">TRUNC(_XLL.ДОЛЯГОДА(F4,TODAY(),1))</f>
        <v>#NAME?</v>
      </c>
    </row>
    <row r="18" spans="1:5" ht="12.75">
      <c r="A18">
        <v>3</v>
      </c>
      <c r="B18" t="str">
        <f t="shared" si="0"/>
        <v>Сидоров С.П.</v>
      </c>
      <c r="C18" s="7">
        <f ca="1" t="shared" si="1"/>
        <v>50</v>
      </c>
      <c r="D18" s="7">
        <f ca="1" t="shared" si="2"/>
        <v>6</v>
      </c>
      <c r="E18" s="7" t="e">
        <f ca="1">TRUNC(_XLL.ДОЛЯГОДА(F5,TODAY(),1))</f>
        <v>#NAME?</v>
      </c>
    </row>
    <row r="19" spans="1:5" ht="12.75">
      <c r="A19">
        <v>4</v>
      </c>
      <c r="B19" t="str">
        <f t="shared" si="0"/>
        <v>Милкович Е.О.</v>
      </c>
      <c r="C19" s="7">
        <f ca="1" t="shared" si="1"/>
        <v>40</v>
      </c>
      <c r="D19" s="7">
        <f ca="1" t="shared" si="2"/>
        <v>8</v>
      </c>
      <c r="E19" s="7" t="e">
        <f ca="1">TRUNC(_XLL.ДОЛЯГОДА(F6,TODAY(),1))</f>
        <v>#NAME?</v>
      </c>
    </row>
    <row r="20" spans="1:5" ht="12.75">
      <c r="A20">
        <v>5</v>
      </c>
      <c r="B20" t="str">
        <f t="shared" si="0"/>
        <v>Севастоева И.А.</v>
      </c>
      <c r="C20" s="7">
        <f ca="1" t="shared" si="1"/>
        <v>27</v>
      </c>
      <c r="D20" s="7">
        <f ca="1" t="shared" si="2"/>
        <v>3</v>
      </c>
      <c r="E20" s="7" t="e">
        <f ca="1">TRUNC(_XLL.ДОЛЯГОДА(F7,TODAY(),1))</f>
        <v>#NAME?</v>
      </c>
    </row>
    <row r="21" spans="1:5" ht="12.75">
      <c r="A21">
        <v>6</v>
      </c>
      <c r="B21" t="str">
        <f t="shared" si="0"/>
        <v>Оленкин А.Д.</v>
      </c>
      <c r="C21" s="7">
        <f ca="1" t="shared" si="1"/>
        <v>51</v>
      </c>
      <c r="D21" s="7">
        <f ca="1" t="shared" si="2"/>
        <v>4</v>
      </c>
      <c r="E21" s="7" t="e">
        <f ca="1">TRUNC(_XLL.ДОЛЯГОДА(F8,TODAY(),1))</f>
        <v>#NAME?</v>
      </c>
    </row>
    <row r="22" spans="1:5" ht="12.75">
      <c r="A22">
        <v>7</v>
      </c>
      <c r="B22" t="str">
        <f t="shared" si="0"/>
        <v>Работенко О.И.</v>
      </c>
      <c r="C22" s="7">
        <f ca="1" t="shared" si="1"/>
        <v>29</v>
      </c>
      <c r="D22" s="7">
        <f ca="1" t="shared" si="2"/>
        <v>8</v>
      </c>
      <c r="E22" s="7" t="e">
        <f ca="1">TRUNC(_XLL.ДОЛЯГОДА(F9,TODAY(),1))</f>
        <v>#NAME?</v>
      </c>
    </row>
    <row r="23" spans="1:5" ht="12.75">
      <c r="A23">
        <v>8</v>
      </c>
      <c r="B23" t="str">
        <f t="shared" si="0"/>
        <v>Должак А.Ю.</v>
      </c>
      <c r="C23" s="7">
        <f ca="1" t="shared" si="1"/>
        <v>32</v>
      </c>
      <c r="D23" s="7">
        <f ca="1" t="shared" si="2"/>
        <v>2</v>
      </c>
      <c r="E23" s="7" t="e">
        <f ca="1">TRUNC(_XLL.ДОЛЯГОДА(F10,TODAY(),1))</f>
        <v>#NAME?</v>
      </c>
    </row>
    <row r="24" spans="1:5" ht="12.75">
      <c r="A24">
        <v>9</v>
      </c>
      <c r="B24" t="str">
        <f t="shared" si="0"/>
        <v>Лебедько А.К.</v>
      </c>
      <c r="C24" s="7">
        <f ca="1" t="shared" si="1"/>
        <v>44</v>
      </c>
      <c r="D24" s="7">
        <f ca="1" t="shared" si="2"/>
        <v>7</v>
      </c>
      <c r="E24" s="7" t="e">
        <f ca="1">TRUNC(_XLL.ДОЛЯГОДА(F11,TODAY(),1))</f>
        <v>#NAME?</v>
      </c>
    </row>
    <row r="25" spans="1:5" ht="12.75">
      <c r="A25">
        <v>10</v>
      </c>
      <c r="B25" t="str">
        <f t="shared" si="0"/>
        <v>Леманенко А.В.</v>
      </c>
      <c r="C25" s="7">
        <f ca="1" t="shared" si="1"/>
        <v>28</v>
      </c>
      <c r="D25" s="7">
        <f ca="1" t="shared" si="2"/>
        <v>3</v>
      </c>
      <c r="E25" s="7" t="e">
        <f ca="1">TRUNC(_XLL.ДОЛЯГОДА(F12,TODAY(),1))</f>
        <v>#NAME?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5" sqref="B15"/>
    </sheetView>
  </sheetViews>
  <sheetFormatPr defaultColWidth="9.140625" defaultRowHeight="12.75"/>
  <cols>
    <col min="1" max="1" width="22.421875" style="0" customWidth="1"/>
    <col min="2" max="2" width="16.8515625" style="0" customWidth="1"/>
  </cols>
  <sheetData>
    <row r="1" spans="1:2" ht="12.75">
      <c r="A1" t="s">
        <v>5</v>
      </c>
      <c r="B1" s="1">
        <v>18002</v>
      </c>
    </row>
    <row r="2" spans="2:3" ht="12.75">
      <c r="B2">
        <v>0</v>
      </c>
      <c r="C2" t="s">
        <v>38</v>
      </c>
    </row>
    <row r="3" spans="2:3" ht="12.75">
      <c r="B3">
        <v>1</v>
      </c>
      <c r="C3" t="s">
        <v>39</v>
      </c>
    </row>
    <row r="4" spans="2:3" ht="12.75">
      <c r="B4">
        <v>2</v>
      </c>
      <c r="C4" t="s">
        <v>40</v>
      </c>
    </row>
    <row r="5" spans="2:3" ht="12.75">
      <c r="B5">
        <v>3</v>
      </c>
      <c r="C5" t="s">
        <v>41</v>
      </c>
    </row>
    <row r="6" spans="2:3" ht="12.75">
      <c r="B6">
        <v>4</v>
      </c>
      <c r="C6" t="s">
        <v>42</v>
      </c>
    </row>
    <row r="7" spans="2:3" ht="12.75">
      <c r="B7">
        <v>5</v>
      </c>
      <c r="C7" t="s">
        <v>43</v>
      </c>
    </row>
    <row r="8" spans="2:3" ht="12.75">
      <c r="B8">
        <v>6</v>
      </c>
      <c r="C8" t="s">
        <v>44</v>
      </c>
    </row>
    <row r="9" spans="2:3" ht="12.75">
      <c r="B9">
        <v>7</v>
      </c>
      <c r="C9" t="s">
        <v>45</v>
      </c>
    </row>
    <row r="10" spans="2:3" ht="12.75">
      <c r="B10">
        <v>8</v>
      </c>
      <c r="C10" t="s">
        <v>46</v>
      </c>
    </row>
    <row r="11" spans="2:3" ht="12.75">
      <c r="B11">
        <v>9</v>
      </c>
      <c r="C11" t="s">
        <v>47</v>
      </c>
    </row>
    <row r="12" spans="2:3" ht="12.75">
      <c r="B12">
        <v>10</v>
      </c>
      <c r="C12" t="s">
        <v>48</v>
      </c>
    </row>
    <row r="13" spans="2:3" ht="12.75">
      <c r="B13">
        <v>11</v>
      </c>
      <c r="C13" t="s">
        <v>49</v>
      </c>
    </row>
    <row r="14" spans="1:2" ht="12.75">
      <c r="A14" t="s">
        <v>37</v>
      </c>
      <c r="B14" t="str">
        <f>VLOOKUP(MOD(YEAR(B1),12),B2:C13,2)</f>
        <v>"быка"</v>
      </c>
    </row>
    <row r="15" ht="12.75">
      <c r="B15" t="str">
        <f>LOOKUP(MOD(YEAR(B1),12),B2:C13)</f>
        <v>"быка"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8" sqref="A8"/>
    </sheetView>
  </sheetViews>
  <sheetFormatPr defaultColWidth="9.140625" defaultRowHeight="12.75"/>
  <cols>
    <col min="1" max="1" width="21.421875" style="0" customWidth="1"/>
    <col min="2" max="2" width="13.57421875" style="0" customWidth="1"/>
  </cols>
  <sheetData>
    <row r="1" spans="1:3" ht="12.75">
      <c r="A1" t="s">
        <v>68</v>
      </c>
      <c r="C1" t="str">
        <f>TRIM(A1)</f>
        <v>Терещенко Мария Александровна</v>
      </c>
    </row>
    <row r="2" ht="12.75">
      <c r="A2">
        <f>SEARCH(" ",C1)</f>
        <v>10</v>
      </c>
    </row>
    <row r="3" ht="18">
      <c r="A3" s="10" t="str">
        <f>LEFT(C1,A2+1)&amp;"."&amp;A5</f>
        <v>Терещенко М.А.</v>
      </c>
    </row>
    <row r="4" ht="12.75">
      <c r="A4">
        <f>SEARCH(" ",C1,A2+1)</f>
        <v>16</v>
      </c>
    </row>
    <row r="5" ht="12.75">
      <c r="A5" t="str">
        <f>MID(C1,A4+1,1)&amp;"."</f>
        <v>А.</v>
      </c>
    </row>
    <row r="17" ht="12.75">
      <c r="B17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11" sqref="C11"/>
    </sheetView>
  </sheetViews>
  <sheetFormatPr defaultColWidth="9.140625" defaultRowHeight="12.75"/>
  <cols>
    <col min="2" max="2" width="14.421875" style="0" customWidth="1"/>
    <col min="3" max="3" width="19.28125" style="0" customWidth="1"/>
    <col min="4" max="4" width="14.140625" style="0" customWidth="1"/>
  </cols>
  <sheetData>
    <row r="1" spans="1:6" ht="12.75">
      <c r="A1" s="12" t="s">
        <v>0</v>
      </c>
      <c r="B1" s="12"/>
      <c r="C1" s="12"/>
      <c r="D1" s="12"/>
      <c r="E1" s="12"/>
      <c r="F1" s="12"/>
    </row>
    <row r="2" spans="1:6" ht="12.75">
      <c r="A2" s="2" t="s">
        <v>1</v>
      </c>
      <c r="B2" s="2" t="s">
        <v>2</v>
      </c>
      <c r="C2" s="2" t="s">
        <v>3</v>
      </c>
      <c r="D2" s="2" t="s">
        <v>4</v>
      </c>
      <c r="E2" s="3"/>
      <c r="F2" s="3"/>
    </row>
    <row r="3" spans="1:6" ht="12.75">
      <c r="A3" s="2">
        <v>1</v>
      </c>
      <c r="B3" s="5" t="s">
        <v>8</v>
      </c>
      <c r="C3" s="5" t="s">
        <v>18</v>
      </c>
      <c r="D3" s="5" t="s">
        <v>19</v>
      </c>
      <c r="E3" s="4"/>
      <c r="F3" s="4"/>
    </row>
    <row r="4" spans="1:6" ht="12.75">
      <c r="A4" s="2">
        <v>2</v>
      </c>
      <c r="B4" s="5" t="s">
        <v>9</v>
      </c>
      <c r="C4" s="5" t="s">
        <v>20</v>
      </c>
      <c r="D4" s="5" t="s">
        <v>21</v>
      </c>
      <c r="E4" s="4"/>
      <c r="F4" s="4"/>
    </row>
    <row r="5" spans="1:6" ht="12.75">
      <c r="A5" s="2">
        <v>3</v>
      </c>
      <c r="B5" s="5" t="s">
        <v>53</v>
      </c>
      <c r="C5" s="5" t="s">
        <v>22</v>
      </c>
      <c r="D5" s="5" t="s">
        <v>23</v>
      </c>
      <c r="E5" s="4"/>
      <c r="F5" s="4"/>
    </row>
    <row r="6" spans="1:6" ht="12.75">
      <c r="A6" s="2">
        <v>4</v>
      </c>
      <c r="B6" s="5" t="s">
        <v>11</v>
      </c>
      <c r="C6" s="5" t="s">
        <v>24</v>
      </c>
      <c r="D6" s="5" t="s">
        <v>25</v>
      </c>
      <c r="E6" s="4"/>
      <c r="F6" s="4"/>
    </row>
    <row r="7" spans="1:6" ht="12.75">
      <c r="A7" s="2">
        <v>5</v>
      </c>
      <c r="B7" s="5" t="s">
        <v>12</v>
      </c>
      <c r="C7" s="5" t="s">
        <v>26</v>
      </c>
      <c r="D7" s="5" t="s">
        <v>27</v>
      </c>
      <c r="E7" s="4"/>
      <c r="F7" s="4"/>
    </row>
    <row r="8" spans="1:6" ht="12.75">
      <c r="A8" s="2">
        <v>6</v>
      </c>
      <c r="B8" s="5" t="s">
        <v>13</v>
      </c>
      <c r="C8" s="5" t="s">
        <v>28</v>
      </c>
      <c r="D8" s="5" t="s">
        <v>29</v>
      </c>
      <c r="E8" s="4"/>
      <c r="F8" s="4"/>
    </row>
    <row r="9" spans="1:6" ht="12.75">
      <c r="A9" s="2">
        <v>7</v>
      </c>
      <c r="B9" s="5" t="s">
        <v>14</v>
      </c>
      <c r="C9" s="5" t="s">
        <v>30</v>
      </c>
      <c r="D9" s="5" t="s">
        <v>19</v>
      </c>
      <c r="E9" s="4"/>
      <c r="F9" s="4"/>
    </row>
    <row r="10" spans="1:6" ht="12.75">
      <c r="A10" s="2">
        <v>8</v>
      </c>
      <c r="B10" s="5" t="s">
        <v>15</v>
      </c>
      <c r="C10" s="5" t="s">
        <v>69</v>
      </c>
      <c r="D10" s="5" t="s">
        <v>31</v>
      </c>
      <c r="E10" s="4"/>
      <c r="F10" s="4"/>
    </row>
    <row r="11" spans="1:6" ht="12.75">
      <c r="A11" s="2">
        <v>9</v>
      </c>
      <c r="B11" s="5" t="s">
        <v>16</v>
      </c>
      <c r="C11" s="5" t="s">
        <v>32</v>
      </c>
      <c r="D11" s="5" t="s">
        <v>33</v>
      </c>
      <c r="E11" s="4"/>
      <c r="F11" s="4"/>
    </row>
    <row r="12" spans="1:6" ht="12.75">
      <c r="A12" s="2">
        <v>10</v>
      </c>
      <c r="B12" s="5" t="s">
        <v>17</v>
      </c>
      <c r="C12" s="5" t="s">
        <v>28</v>
      </c>
      <c r="D12" s="5" t="s">
        <v>34</v>
      </c>
      <c r="E12" s="4"/>
      <c r="F12" s="4"/>
    </row>
    <row r="14" spans="2:4" ht="12.75">
      <c r="B14" t="str">
        <f>LEFT(B3,1)</f>
        <v>М</v>
      </c>
      <c r="C14" t="str">
        <f>UPPER(RIGHT(B3,1))</f>
        <v>В</v>
      </c>
      <c r="D14" t="b">
        <f>EXACT(B14,C14)</f>
        <v>0</v>
      </c>
    </row>
    <row r="15" spans="2:4" ht="12.75">
      <c r="B15" t="str">
        <f aca="true" t="shared" si="0" ref="B15:B23">LEFT(B4,1)</f>
        <v>П</v>
      </c>
      <c r="C15" t="str">
        <f aca="true" t="shared" si="1" ref="C15:C23">UPPER(RIGHT(B4,1))</f>
        <v>А</v>
      </c>
      <c r="D15" t="b">
        <f aca="true" t="shared" si="2" ref="D15:D23">EXACT(B15,C15)</f>
        <v>0</v>
      </c>
    </row>
    <row r="16" spans="2:4" ht="12.75">
      <c r="B16" t="str">
        <f t="shared" si="0"/>
        <v>В</v>
      </c>
      <c r="C16" t="str">
        <f t="shared" si="1"/>
        <v>В</v>
      </c>
      <c r="D16" t="b">
        <f t="shared" si="2"/>
        <v>1</v>
      </c>
    </row>
    <row r="17" spans="2:4" ht="12.75">
      <c r="B17" t="str">
        <f t="shared" si="0"/>
        <v>М</v>
      </c>
      <c r="C17" t="str">
        <f t="shared" si="1"/>
        <v>Ч</v>
      </c>
      <c r="D17" t="b">
        <f t="shared" si="2"/>
        <v>0</v>
      </c>
    </row>
    <row r="18" spans="2:4" ht="12.75">
      <c r="B18" t="str">
        <f t="shared" si="0"/>
        <v>С</v>
      </c>
      <c r="C18" t="str">
        <f t="shared" si="1"/>
        <v>А</v>
      </c>
      <c r="D18" t="b">
        <f t="shared" si="2"/>
        <v>0</v>
      </c>
    </row>
    <row r="19" spans="2:4" ht="12.75">
      <c r="B19" t="str">
        <f t="shared" si="0"/>
        <v>О</v>
      </c>
      <c r="C19" t="str">
        <f t="shared" si="1"/>
        <v>Н</v>
      </c>
      <c r="D19" t="b">
        <f t="shared" si="2"/>
        <v>0</v>
      </c>
    </row>
    <row r="20" spans="2:4" ht="12.75">
      <c r="B20" t="str">
        <f t="shared" si="0"/>
        <v>Р</v>
      </c>
      <c r="C20" t="str">
        <f t="shared" si="1"/>
        <v>О</v>
      </c>
      <c r="D20" t="b">
        <f t="shared" si="2"/>
        <v>0</v>
      </c>
    </row>
    <row r="21" spans="2:4" ht="12.75">
      <c r="B21" t="str">
        <f t="shared" si="0"/>
        <v>Д</v>
      </c>
      <c r="C21" t="str">
        <f t="shared" si="1"/>
        <v>К</v>
      </c>
      <c r="D21" t="b">
        <f t="shared" si="2"/>
        <v>0</v>
      </c>
    </row>
    <row r="22" spans="2:4" ht="12.75">
      <c r="B22" t="str">
        <f t="shared" si="0"/>
        <v>Л</v>
      </c>
      <c r="C22" t="str">
        <f t="shared" si="1"/>
        <v>О</v>
      </c>
      <c r="D22" t="b">
        <f t="shared" si="2"/>
        <v>0</v>
      </c>
    </row>
    <row r="23" spans="2:4" ht="12.75">
      <c r="B23" t="str">
        <f t="shared" si="0"/>
        <v>Л</v>
      </c>
      <c r="C23" t="str">
        <f t="shared" si="1"/>
        <v>О</v>
      </c>
      <c r="D23" t="b">
        <f t="shared" si="2"/>
        <v>0</v>
      </c>
    </row>
    <row r="25" spans="1:5" ht="15.75">
      <c r="A25" t="s">
        <v>52</v>
      </c>
      <c r="E25" s="11">
        <f>COUNTIF(D14:D23,TRUE)</f>
        <v>1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C3" sqref="C3"/>
    </sheetView>
  </sheetViews>
  <sheetFormatPr defaultColWidth="9.140625" defaultRowHeight="12.75"/>
  <sheetData>
    <row r="2" spans="1:11" ht="12.75">
      <c r="A2">
        <v>111</v>
      </c>
      <c r="C2" t="str">
        <f>SUBSTITUTE($A$2,1,11)</f>
        <v>111111</v>
      </c>
      <c r="D2" t="str">
        <f>SUBSTITUTE($A$2,2,11)</f>
        <v>111</v>
      </c>
      <c r="E2" t="str">
        <f>SUBSTITUTE($A$2,3,11)</f>
        <v>111</v>
      </c>
      <c r="F2" t="str">
        <f>SUBSTITUTE($A$2,4,11)</f>
        <v>111</v>
      </c>
      <c r="G2" t="str">
        <f>SUBSTITUTE($A$2,5,11)</f>
        <v>111</v>
      </c>
      <c r="H2" t="str">
        <f>SUBSTITUTE($A$2,6,11)</f>
        <v>111</v>
      </c>
      <c r="I2" t="str">
        <f>SUBSTITUTE($A$2,7,11)</f>
        <v>111</v>
      </c>
      <c r="J2" t="str">
        <f>SUBSTITUTE($A$2,8,11)</f>
        <v>111</v>
      </c>
      <c r="K2" t="str">
        <f>SUBSTITUTE($A$2,9,11)</f>
        <v>111</v>
      </c>
    </row>
    <row r="3" spans="3:11" ht="12.75">
      <c r="C3">
        <f>LEN(C2)-LEN($A$2)</f>
        <v>3</v>
      </c>
      <c r="D3">
        <f aca="true" t="shared" si="0" ref="D3:K3">LEN(D2)-LEN($A$2)</f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</row>
    <row r="4" spans="3:11" ht="12.75">
      <c r="C4">
        <f>C3*1</f>
        <v>3</v>
      </c>
      <c r="D4">
        <f>D3*2</f>
        <v>0</v>
      </c>
      <c r="E4">
        <f>E3*3</f>
        <v>0</v>
      </c>
      <c r="F4">
        <f>F3*4</f>
        <v>0</v>
      </c>
      <c r="G4">
        <f>G3*5</f>
        <v>0</v>
      </c>
      <c r="H4">
        <f>H3*6</f>
        <v>0</v>
      </c>
      <c r="I4">
        <f>I3*7</f>
        <v>0</v>
      </c>
      <c r="J4">
        <f>J3*8</f>
        <v>0</v>
      </c>
      <c r="K4">
        <f>K3*9</f>
        <v>0</v>
      </c>
    </row>
    <row r="8" spans="1:3" ht="18">
      <c r="A8" t="s">
        <v>54</v>
      </c>
      <c r="C8" s="10">
        <f>SUM(C4:K4)</f>
        <v>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C6" sqref="C6"/>
    </sheetView>
  </sheetViews>
  <sheetFormatPr defaultColWidth="9.140625" defaultRowHeight="12.75"/>
  <sheetData>
    <row r="3" ht="12.75">
      <c r="A3" t="s">
        <v>66</v>
      </c>
    </row>
    <row r="4" ht="12.75">
      <c r="A4" t="str">
        <f>SUBSTITUTE(A3,"а","**")</f>
        <v>твы**опрфлодрп**лофвтбь**вртфырпф ормоврд**оф</v>
      </c>
    </row>
    <row r="6" spans="1:3" ht="18">
      <c r="A6" t="s">
        <v>67</v>
      </c>
      <c r="C6" s="10">
        <f>LEN(A4)-LEN(A3)</f>
        <v>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0.8515625" style="0" customWidth="1"/>
    <col min="3" max="3" width="17.7109375" style="0" customWidth="1"/>
  </cols>
  <sheetData>
    <row r="1" spans="1:2" ht="12.75">
      <c r="A1" t="s">
        <v>55</v>
      </c>
      <c r="B1">
        <v>23</v>
      </c>
    </row>
    <row r="2" spans="1:2" ht="12.75">
      <c r="A2" t="s">
        <v>56</v>
      </c>
      <c r="B2">
        <v>24</v>
      </c>
    </row>
    <row r="3" spans="1:2" ht="12.75">
      <c r="A3" t="s">
        <v>57</v>
      </c>
      <c r="B3">
        <v>6</v>
      </c>
    </row>
    <row r="4" spans="1:2" ht="12.75">
      <c r="A4" t="s">
        <v>58</v>
      </c>
      <c r="B4">
        <v>34</v>
      </c>
    </row>
    <row r="5" spans="1:2" ht="12.75">
      <c r="A5" t="s">
        <v>59</v>
      </c>
      <c r="B5">
        <v>76</v>
      </c>
    </row>
    <row r="6" spans="1:2" ht="12.75">
      <c r="A6" t="s">
        <v>60</v>
      </c>
      <c r="B6">
        <v>45</v>
      </c>
    </row>
    <row r="7" spans="1:2" ht="12.75">
      <c r="A7" t="s">
        <v>61</v>
      </c>
      <c r="B7">
        <v>32</v>
      </c>
    </row>
    <row r="8" spans="1:2" ht="12.75">
      <c r="A8" t="s">
        <v>62</v>
      </c>
      <c r="B8">
        <v>87</v>
      </c>
    </row>
    <row r="9" spans="1:2" ht="12.75">
      <c r="A9" t="s">
        <v>63</v>
      </c>
      <c r="B9">
        <v>65</v>
      </c>
    </row>
    <row r="10" spans="1:2" ht="12.75">
      <c r="A10" t="s">
        <v>64</v>
      </c>
      <c r="B10">
        <v>44</v>
      </c>
    </row>
    <row r="12" ht="12.75">
      <c r="A12">
        <f>MAX(B1:B10)</f>
        <v>87</v>
      </c>
    </row>
    <row r="13" spans="1:3" ht="18">
      <c r="A13" t="s">
        <v>65</v>
      </c>
      <c r="C13" s="9" t="str">
        <f>LOOKUP(A12,B1:B10,A1:A10)</f>
        <v>Сникин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Терещенко А.А.</cp:lastModifiedBy>
  <dcterms:created xsi:type="dcterms:W3CDTF">1996-10-08T23:32:33Z</dcterms:created>
  <dcterms:modified xsi:type="dcterms:W3CDTF">2007-12-26T19:03:29Z</dcterms:modified>
  <cp:category/>
  <cp:version/>
  <cp:contentType/>
  <cp:contentStatus/>
</cp:coreProperties>
</file>